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E:\$ gminy, powiaty\MZWiK Głowno\energia\2019-10-25  przetarg na 2020 (do oceny)\"/>
    </mc:Choice>
  </mc:AlternateContent>
  <xr:revisionPtr revIDLastSave="0" documentId="13_ncr:1_{35EE9F0A-C7AB-4EC4-9E66-7134EC2C691A}" xr6:coauthVersionLast="45" xr6:coauthVersionMax="45" xr10:uidLastSave="{00000000-0000-0000-0000-000000000000}"/>
  <bookViews>
    <workbookView xWindow="75" yWindow="45" windowWidth="20325" windowHeight="10710" xr2:uid="{00000000-000D-0000-FFFF-FFFF00000000}"/>
  </bookViews>
  <sheets>
    <sheet name="zał. Nr 1 na 2020 r." sheetId="3" r:id="rId1"/>
  </sheets>
  <definedNames>
    <definedName name="_xlnm._FilterDatabase" localSheetId="0" hidden="1">'zał. Nr 1 na 2020 r.'!$A$7:$S$18</definedName>
    <definedName name="_xlnm.Print_Titles" localSheetId="0">'zał. Nr 1 na 2020 r.'!$5:$7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3" l="1"/>
  <c r="M17" i="3"/>
  <c r="M16" i="3"/>
  <c r="M15" i="3"/>
  <c r="M14" i="3"/>
  <c r="M13" i="3"/>
  <c r="M12" i="3"/>
  <c r="M11" i="3"/>
  <c r="M10" i="3"/>
  <c r="N9" i="3"/>
  <c r="M9" i="3"/>
  <c r="N8" i="3"/>
  <c r="M8" i="3"/>
  <c r="P9" i="3" l="1"/>
  <c r="P10" i="3"/>
  <c r="P11" i="3"/>
  <c r="P12" i="3"/>
  <c r="P13" i="3"/>
  <c r="P14" i="3"/>
  <c r="P15" i="3"/>
  <c r="P8" i="3"/>
  <c r="P17" i="3" l="1"/>
  <c r="P16" i="3" l="1"/>
  <c r="O20" i="3" l="1"/>
  <c r="N20" i="3"/>
  <c r="P20" i="3"/>
  <c r="B23" i="3" s="1"/>
  <c r="M20" i="3" l="1"/>
  <c r="B22" i="3" s="1"/>
</calcChain>
</file>

<file path=xl/sharedStrings.xml><?xml version="1.0" encoding="utf-8"?>
<sst xmlns="http://schemas.openxmlformats.org/spreadsheetml/2006/main" count="173" uniqueCount="83">
  <si>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</si>
  <si>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</si>
  <si>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t>Rodzaj punktu poboru</t>
  </si>
  <si>
    <t>Numer PPE</t>
  </si>
  <si>
    <t>Numer licznika</t>
  </si>
  <si>
    <t>Taryfa</t>
  </si>
  <si>
    <t>Moc umowna
[kW]</t>
  </si>
  <si>
    <t>Umowa</t>
  </si>
  <si>
    <t>Dostawca energii</t>
  </si>
  <si>
    <t>Czas twania umowy</t>
  </si>
  <si>
    <t xml:space="preserve">1. </t>
  </si>
  <si>
    <t>kWh</t>
  </si>
  <si>
    <t>suma ogólna:</t>
  </si>
  <si>
    <t>strefa I</t>
  </si>
  <si>
    <t>strefa II</t>
  </si>
  <si>
    <t>strefa III</t>
  </si>
  <si>
    <t>OSD</t>
  </si>
  <si>
    <t>Adres PPE</t>
  </si>
  <si>
    <t>Poczta</t>
  </si>
  <si>
    <t xml:space="preserve">2. </t>
  </si>
  <si>
    <t>PGE Dystrybucja SA</t>
  </si>
  <si>
    <t>Rzeczywiste zużycie energii [kWh] w okresie
od 01.01.2018 r. do 31.12.2018 r.</t>
  </si>
  <si>
    <t>Nr</t>
  </si>
  <si>
    <t>miejscowość</t>
  </si>
  <si>
    <t>ulica</t>
  </si>
  <si>
    <t>Miejski Zakład Wodociągów i Kanalizacji Sp. z o.o. z siedzibą w Głownie [NIP: 7331173933] - wykaz PPE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</si>
  <si>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</si>
  <si>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</si>
  <si>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</si>
  <si>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</si>
  <si>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</si>
  <si>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</si>
  <si>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</si>
  <si>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</si>
  <si>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</si>
  <si>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MZWiK Sp. z o.o.</t>
  </si>
  <si>
    <t>Głowno</t>
  </si>
  <si>
    <t>Struga</t>
  </si>
  <si>
    <t>Piaskowa</t>
  </si>
  <si>
    <t>Kopernika</t>
  </si>
  <si>
    <t>Solskiego</t>
  </si>
  <si>
    <t>Śląska</t>
  </si>
  <si>
    <t>Rataja</t>
  </si>
  <si>
    <t>Wiejska</t>
  </si>
  <si>
    <t>Monte Cassino</t>
  </si>
  <si>
    <t>00203997</t>
  </si>
  <si>
    <t>7636308</t>
  </si>
  <si>
    <t>91343750</t>
  </si>
  <si>
    <t>B22</t>
  </si>
  <si>
    <t>C11</t>
  </si>
  <si>
    <t>G11</t>
  </si>
  <si>
    <t>1A</t>
  </si>
  <si>
    <t>Cicha</t>
  </si>
  <si>
    <t>dz. 136</t>
  </si>
  <si>
    <t>PLLZED000103417309</t>
  </si>
  <si>
    <t>94355996</t>
  </si>
  <si>
    <t>Garbarska</t>
  </si>
  <si>
    <t>PLLZED000103413402</t>
  </si>
  <si>
    <t>dz. 97</t>
  </si>
  <si>
    <t>94464325</t>
  </si>
  <si>
    <t>Uwagi</t>
  </si>
  <si>
    <t>PLLZED000103409400</t>
  </si>
  <si>
    <t>dz.74, 101, 96/1</t>
  </si>
  <si>
    <t>94355980</t>
  </si>
  <si>
    <t>Ściegiennego</t>
  </si>
  <si>
    <t>PLLZED000057183404</t>
  </si>
  <si>
    <t>PLLZED000057130101</t>
  </si>
  <si>
    <t>PLLZED000057260207</t>
  </si>
  <si>
    <t>PLLZED000043384608</t>
  </si>
  <si>
    <t>PLLZED000041336708</t>
  </si>
  <si>
    <t>PLLZED000040946710</t>
  </si>
  <si>
    <t>PLLZED000043241506</t>
  </si>
  <si>
    <t>PLLZED000090211407</t>
  </si>
  <si>
    <t>93637027</t>
  </si>
  <si>
    <t>Nabywca</t>
  </si>
  <si>
    <t>1408669</t>
  </si>
  <si>
    <t>rozdzielona</t>
  </si>
  <si>
    <t>Elektra SA</t>
  </si>
  <si>
    <t>31-12-2019</t>
  </si>
  <si>
    <t>Szacowane zużycie energii [kWh]
w okresie
od 01.01.2020 r.
do 31.12.2020 r.</t>
  </si>
  <si>
    <r>
      <t>Poniższa tabela przedstawia obiekty objęte przedmiotem zamówienia  na rok</t>
    </r>
    <r>
      <rPr>
        <b/>
        <sz val="12"/>
        <color indexed="8"/>
        <rFont val="Arial"/>
        <family val="2"/>
        <charset val="238"/>
      </rPr>
      <t xml:space="preserve"> 2020</t>
    </r>
  </si>
  <si>
    <t>Lp.</t>
  </si>
  <si>
    <r>
      <rPr>
        <sz val="7"/>
        <color theme="1"/>
        <rFont val="Arial"/>
        <family val="2"/>
        <charset val="238"/>
      </rPr>
      <t xml:space="preserve">Kod </t>
    </r>
    <r>
      <rPr>
        <sz val="6"/>
        <color theme="1"/>
        <rFont val="Arial"/>
        <family val="2"/>
        <charset val="238"/>
      </rPr>
      <t>pocztowy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</si>
</sst>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16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9"/>
      <color theme="0"/>
      <name val="Czcionka tekstu podstawowego"/>
      <charset val="238"/>
    </font>
    <font>
      <sz val="8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 horizontal="right" indent="1"/>
    </xf>
    <xf numFmtId="0" fontId="8" fillId="0" borderId="5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 wrapText="1" inden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 indent="1"/>
    </xf>
    <xf numFmtId="0" fontId="11" fillId="3" borderId="8" xfId="0" applyFont="1" applyFill="1" applyBorder="1" applyAlignment="1">
      <alignment horizontal="right" vertical="center" indent="1"/>
    </xf>
    <xf numFmtId="0" fontId="12" fillId="3" borderId="8" xfId="0" applyFont="1" applyFill="1" applyBorder="1" applyAlignment="1">
      <alignment horizontal="right" vertical="center" indent="1"/>
    </xf>
    <xf numFmtId="3" fontId="12" fillId="3" borderId="8" xfId="0" applyNumberFormat="1" applyFont="1" applyFill="1" applyBorder="1" applyAlignment="1">
      <alignment horizontal="right" vertical="center" indent="1"/>
    </xf>
    <xf numFmtId="0" fontId="13" fillId="3" borderId="8" xfId="0" applyFont="1" applyFill="1" applyBorder="1" applyAlignment="1">
      <alignment horizontal="right" vertical="center" indent="1"/>
    </xf>
    <xf numFmtId="0" fontId="14" fillId="3" borderId="9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right" vertical="center" wrapText="1" inden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right" vertical="center" wrapText="1" inden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45378-18DD-47C8-8CBC-8CF44718A9B2}">
  <dimension ref="A1:U23"/>
  <sheetViews>
    <sheetView tabSelected="1" zoomScale="110" zoomScaleNormal="110" workbookViewId="0">
      <selection activeCell="L18" sqref="L18"/>
    </sheetView>
  </sheetViews>
  <sheetFormatPr defaultRowHeight="14.25" outlineLevelRow="1"/>
  <cols>
    <col min="1" max="1" width="3.375" customWidth="1"/>
    <col min="2" max="2" width="9.875" customWidth="1"/>
    <col min="3" max="3" width="11.375" customWidth="1"/>
    <col min="4" max="4" width="6.625" customWidth="1"/>
    <col min="5" max="5" width="9.625" customWidth="1"/>
    <col min="6" max="6" width="5.875" customWidth="1"/>
    <col min="7" max="7" width="4.625" customWidth="1"/>
    <col min="8" max="8" width="6.375" customWidth="1"/>
    <col min="9" max="9" width="13.625" customWidth="1"/>
    <col min="10" max="10" width="9.625" customWidth="1"/>
    <col min="11" max="12" width="4.25" customWidth="1"/>
    <col min="13" max="14" width="8.625" customWidth="1"/>
    <col min="15" max="15" width="9.375" hidden="1" customWidth="1"/>
    <col min="16" max="16" width="9.375" customWidth="1"/>
    <col min="17" max="17" width="6.625" customWidth="1"/>
    <col min="18" max="18" width="6.25" customWidth="1"/>
    <col min="19" max="19" width="7.125" customWidth="1"/>
    <col min="20" max="20" width="7.375" hidden="1" customWidth="1"/>
    <col min="21" max="21" width="8.625" customWidth="1"/>
  </cols>
  <sheetData>
    <row r="1" spans="1:21" s="1" customFormat="1" ht="35.1" customHeight="1" outlineLevel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1" customFormat="1" ht="24.95" customHeight="1" outlineLevel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s="1" customFormat="1" ht="30" customHeight="1" outlineLevel="1">
      <c r="A3" s="47" t="s">
        <v>80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s="19" customFormat="1" ht="20.100000000000001" customHeight="1" thickBot="1">
      <c r="A4" s="48" t="s">
        <v>25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R4" s="2"/>
    </row>
    <row r="5" spans="1:21" ht="15.75" customHeight="1">
      <c r="A5" s="50" t="s">
        <v>81</v>
      </c>
      <c r="B5" s="26" t="s">
        <v>74</v>
      </c>
      <c r="C5" s="26" t="s">
        <v>2</v>
      </c>
      <c r="D5" s="33" t="s">
        <v>17</v>
      </c>
      <c r="E5" s="34"/>
      <c r="F5" s="34"/>
      <c r="G5" s="34"/>
      <c r="H5" s="35"/>
      <c r="I5" s="26" t="s">
        <v>3</v>
      </c>
      <c r="J5" s="26" t="s">
        <v>4</v>
      </c>
      <c r="K5" s="26" t="s">
        <v>5</v>
      </c>
      <c r="L5" s="30" t="s">
        <v>6</v>
      </c>
      <c r="M5" s="40" t="s">
        <v>21</v>
      </c>
      <c r="N5" s="41"/>
      <c r="O5" s="42"/>
      <c r="P5" s="30" t="s">
        <v>79</v>
      </c>
      <c r="Q5" s="26" t="s">
        <v>7</v>
      </c>
      <c r="R5" s="26" t="s">
        <v>8</v>
      </c>
      <c r="S5" s="26" t="s">
        <v>9</v>
      </c>
      <c r="T5" s="26" t="s">
        <v>60</v>
      </c>
      <c r="U5" s="53" t="s">
        <v>16</v>
      </c>
    </row>
    <row r="6" spans="1:21" ht="15.75" customHeight="1">
      <c r="A6" s="51"/>
      <c r="B6" s="29"/>
      <c r="C6" s="29"/>
      <c r="D6" s="36" t="s">
        <v>23</v>
      </c>
      <c r="E6" s="36" t="s">
        <v>24</v>
      </c>
      <c r="F6" s="36" t="s">
        <v>22</v>
      </c>
      <c r="G6" s="38" t="s">
        <v>82</v>
      </c>
      <c r="H6" s="36" t="s">
        <v>18</v>
      </c>
      <c r="I6" s="29"/>
      <c r="J6" s="29"/>
      <c r="K6" s="29"/>
      <c r="L6" s="31"/>
      <c r="M6" s="43"/>
      <c r="N6" s="44"/>
      <c r="O6" s="45"/>
      <c r="P6" s="31"/>
      <c r="Q6" s="29"/>
      <c r="R6" s="29"/>
      <c r="S6" s="29"/>
      <c r="T6" s="29"/>
      <c r="U6" s="54"/>
    </row>
    <row r="7" spans="1:21" ht="15.75" customHeight="1">
      <c r="A7" s="52"/>
      <c r="B7" s="27"/>
      <c r="C7" s="27"/>
      <c r="D7" s="37"/>
      <c r="E7" s="37"/>
      <c r="F7" s="37"/>
      <c r="G7" s="39"/>
      <c r="H7" s="37"/>
      <c r="I7" s="27"/>
      <c r="J7" s="27"/>
      <c r="K7" s="27"/>
      <c r="L7" s="32"/>
      <c r="M7" s="15" t="s">
        <v>13</v>
      </c>
      <c r="N7" s="15" t="s">
        <v>14</v>
      </c>
      <c r="O7" s="15" t="s">
        <v>15</v>
      </c>
      <c r="P7" s="32"/>
      <c r="Q7" s="27"/>
      <c r="R7" s="27"/>
      <c r="S7" s="27"/>
      <c r="T7" s="27"/>
      <c r="U7" s="55"/>
    </row>
    <row r="8" spans="1:21" ht="20.100000000000001" customHeight="1">
      <c r="A8" s="7" t="s">
        <v>10</v>
      </c>
      <c r="B8" s="17" t="s">
        <v>35</v>
      </c>
      <c r="C8" s="17" t="s">
        <v>35</v>
      </c>
      <c r="D8" s="17" t="s">
        <v>36</v>
      </c>
      <c r="E8" s="20" t="s">
        <v>37</v>
      </c>
      <c r="F8" s="17"/>
      <c r="G8" s="18">
        <v>95015</v>
      </c>
      <c r="H8" s="17" t="s">
        <v>36</v>
      </c>
      <c r="I8" s="23" t="s">
        <v>65</v>
      </c>
      <c r="J8" s="21" t="s">
        <v>75</v>
      </c>
      <c r="K8" s="17" t="s">
        <v>48</v>
      </c>
      <c r="L8" s="17">
        <v>150</v>
      </c>
      <c r="M8" s="5">
        <f>6872*12</f>
        <v>82464</v>
      </c>
      <c r="N8" s="5">
        <f>20816*12</f>
        <v>249792</v>
      </c>
      <c r="O8" s="5"/>
      <c r="P8" s="24">
        <f>SUM(M8:O8)</f>
        <v>332256</v>
      </c>
      <c r="Q8" s="4" t="s">
        <v>76</v>
      </c>
      <c r="R8" s="4" t="s">
        <v>77</v>
      </c>
      <c r="S8" s="25" t="s">
        <v>78</v>
      </c>
      <c r="T8" s="22"/>
      <c r="U8" s="6" t="s">
        <v>20</v>
      </c>
    </row>
    <row r="9" spans="1:21" ht="20.100000000000001" customHeight="1">
      <c r="A9" s="7" t="s">
        <v>19</v>
      </c>
      <c r="B9" s="17" t="s">
        <v>35</v>
      </c>
      <c r="C9" s="17" t="s">
        <v>35</v>
      </c>
      <c r="D9" s="17" t="s">
        <v>36</v>
      </c>
      <c r="E9" s="20" t="s">
        <v>38</v>
      </c>
      <c r="F9" s="17"/>
      <c r="G9" s="18">
        <v>95015</v>
      </c>
      <c r="H9" s="17" t="s">
        <v>36</v>
      </c>
      <c r="I9" s="23" t="s">
        <v>66</v>
      </c>
      <c r="J9" s="21">
        <v>1183399</v>
      </c>
      <c r="K9" s="17" t="s">
        <v>48</v>
      </c>
      <c r="L9" s="17">
        <v>100</v>
      </c>
      <c r="M9" s="5">
        <f>10362*12</f>
        <v>124344</v>
      </c>
      <c r="N9" s="5">
        <f>37724*12</f>
        <v>452688</v>
      </c>
      <c r="O9" s="5"/>
      <c r="P9" s="24">
        <f t="shared" ref="P9:P17" si="0">SUM(M9:O9)</f>
        <v>577032</v>
      </c>
      <c r="Q9" s="4" t="s">
        <v>76</v>
      </c>
      <c r="R9" s="4" t="s">
        <v>77</v>
      </c>
      <c r="S9" s="25" t="s">
        <v>78</v>
      </c>
      <c r="T9" s="22"/>
      <c r="U9" s="6" t="s">
        <v>20</v>
      </c>
    </row>
    <row r="10" spans="1:21" ht="20.100000000000001" customHeight="1">
      <c r="A10" s="7" t="s">
        <v>26</v>
      </c>
      <c r="B10" s="17" t="s">
        <v>35</v>
      </c>
      <c r="C10" s="17" t="s">
        <v>35</v>
      </c>
      <c r="D10" s="17" t="s">
        <v>36</v>
      </c>
      <c r="E10" s="20" t="s">
        <v>39</v>
      </c>
      <c r="F10" s="17">
        <v>39</v>
      </c>
      <c r="G10" s="18">
        <v>95015</v>
      </c>
      <c r="H10" s="17" t="s">
        <v>36</v>
      </c>
      <c r="I10" s="23" t="s">
        <v>67</v>
      </c>
      <c r="J10" s="21">
        <v>12683237</v>
      </c>
      <c r="K10" s="17" t="s">
        <v>49</v>
      </c>
      <c r="L10" s="17">
        <v>39</v>
      </c>
      <c r="M10" s="5">
        <f>1551*12</f>
        <v>18612</v>
      </c>
      <c r="N10" s="5"/>
      <c r="O10" s="5"/>
      <c r="P10" s="24">
        <f t="shared" si="0"/>
        <v>18612</v>
      </c>
      <c r="Q10" s="4" t="s">
        <v>76</v>
      </c>
      <c r="R10" s="4" t="s">
        <v>77</v>
      </c>
      <c r="S10" s="25" t="s">
        <v>78</v>
      </c>
      <c r="T10" s="22"/>
      <c r="U10" s="6" t="s">
        <v>20</v>
      </c>
    </row>
    <row r="11" spans="1:21" ht="20.100000000000001" customHeight="1">
      <c r="A11" s="7" t="s">
        <v>27</v>
      </c>
      <c r="B11" s="17" t="s">
        <v>35</v>
      </c>
      <c r="C11" s="17" t="s">
        <v>35</v>
      </c>
      <c r="D11" s="17" t="s">
        <v>36</v>
      </c>
      <c r="E11" s="20" t="s">
        <v>40</v>
      </c>
      <c r="F11" s="17" t="s">
        <v>51</v>
      </c>
      <c r="G11" s="18">
        <v>95015</v>
      </c>
      <c r="H11" s="17" t="s">
        <v>36</v>
      </c>
      <c r="I11" s="23" t="s">
        <v>68</v>
      </c>
      <c r="J11" s="21">
        <v>93517185</v>
      </c>
      <c r="K11" s="17" t="s">
        <v>49</v>
      </c>
      <c r="L11" s="17">
        <v>9</v>
      </c>
      <c r="M11" s="5">
        <f>26*12</f>
        <v>312</v>
      </c>
      <c r="N11" s="5"/>
      <c r="O11" s="5"/>
      <c r="P11" s="24">
        <f t="shared" si="0"/>
        <v>312</v>
      </c>
      <c r="Q11" s="4" t="s">
        <v>76</v>
      </c>
      <c r="R11" s="4" t="s">
        <v>77</v>
      </c>
      <c r="S11" s="25" t="s">
        <v>78</v>
      </c>
      <c r="T11" s="22"/>
      <c r="U11" s="6" t="s">
        <v>20</v>
      </c>
    </row>
    <row r="12" spans="1:21" ht="20.100000000000001" customHeight="1">
      <c r="A12" s="7" t="s">
        <v>28</v>
      </c>
      <c r="B12" s="17" t="s">
        <v>35</v>
      </c>
      <c r="C12" s="17" t="s">
        <v>35</v>
      </c>
      <c r="D12" s="17" t="s">
        <v>36</v>
      </c>
      <c r="E12" s="20" t="s">
        <v>41</v>
      </c>
      <c r="F12" s="17">
        <v>1</v>
      </c>
      <c r="G12" s="18">
        <v>95015</v>
      </c>
      <c r="H12" s="17" t="s">
        <v>36</v>
      </c>
      <c r="I12" s="23" t="s">
        <v>69</v>
      </c>
      <c r="J12" s="21" t="s">
        <v>73</v>
      </c>
      <c r="K12" s="17" t="s">
        <v>49</v>
      </c>
      <c r="L12" s="17">
        <v>6</v>
      </c>
      <c r="M12" s="5">
        <f>36*12</f>
        <v>432</v>
      </c>
      <c r="N12" s="5"/>
      <c r="O12" s="5"/>
      <c r="P12" s="24">
        <f t="shared" si="0"/>
        <v>432</v>
      </c>
      <c r="Q12" s="4" t="s">
        <v>76</v>
      </c>
      <c r="R12" s="4" t="s">
        <v>77</v>
      </c>
      <c r="S12" s="25" t="s">
        <v>78</v>
      </c>
      <c r="T12" s="22"/>
      <c r="U12" s="6" t="s">
        <v>20</v>
      </c>
    </row>
    <row r="13" spans="1:21" ht="20.100000000000001" customHeight="1">
      <c r="A13" s="7" t="s">
        <v>29</v>
      </c>
      <c r="B13" s="17" t="s">
        <v>35</v>
      </c>
      <c r="C13" s="17" t="s">
        <v>35</v>
      </c>
      <c r="D13" s="17" t="s">
        <v>36</v>
      </c>
      <c r="E13" s="20" t="s">
        <v>42</v>
      </c>
      <c r="F13" s="17"/>
      <c r="G13" s="18">
        <v>95015</v>
      </c>
      <c r="H13" s="17" t="s">
        <v>36</v>
      </c>
      <c r="I13" s="23" t="s">
        <v>70</v>
      </c>
      <c r="J13" s="21" t="s">
        <v>45</v>
      </c>
      <c r="K13" s="17" t="s">
        <v>49</v>
      </c>
      <c r="L13" s="17">
        <v>2</v>
      </c>
      <c r="M13" s="5">
        <f>348*12</f>
        <v>4176</v>
      </c>
      <c r="N13" s="5"/>
      <c r="O13" s="5"/>
      <c r="P13" s="24">
        <f t="shared" si="0"/>
        <v>4176</v>
      </c>
      <c r="Q13" s="4" t="s">
        <v>76</v>
      </c>
      <c r="R13" s="4" t="s">
        <v>77</v>
      </c>
      <c r="S13" s="25" t="s">
        <v>78</v>
      </c>
      <c r="T13" s="22"/>
      <c r="U13" s="6" t="s">
        <v>20</v>
      </c>
    </row>
    <row r="14" spans="1:21" ht="20.100000000000001" customHeight="1">
      <c r="A14" s="7" t="s">
        <v>30</v>
      </c>
      <c r="B14" s="17" t="s">
        <v>35</v>
      </c>
      <c r="C14" s="17" t="s">
        <v>35</v>
      </c>
      <c r="D14" s="17" t="s">
        <v>36</v>
      </c>
      <c r="E14" s="20" t="s">
        <v>43</v>
      </c>
      <c r="F14" s="17">
        <v>29</v>
      </c>
      <c r="G14" s="18">
        <v>95015</v>
      </c>
      <c r="H14" s="17" t="s">
        <v>36</v>
      </c>
      <c r="I14" s="23" t="s">
        <v>71</v>
      </c>
      <c r="J14" s="21" t="s">
        <v>46</v>
      </c>
      <c r="K14" s="17" t="s">
        <v>50</v>
      </c>
      <c r="L14" s="17">
        <v>9</v>
      </c>
      <c r="M14" s="5">
        <f>721*12</f>
        <v>8652</v>
      </c>
      <c r="N14" s="5"/>
      <c r="O14" s="5"/>
      <c r="P14" s="24">
        <f t="shared" si="0"/>
        <v>8652</v>
      </c>
      <c r="Q14" s="4" t="s">
        <v>76</v>
      </c>
      <c r="R14" s="4" t="s">
        <v>77</v>
      </c>
      <c r="S14" s="25" t="s">
        <v>78</v>
      </c>
      <c r="T14" s="22"/>
      <c r="U14" s="6" t="s">
        <v>20</v>
      </c>
    </row>
    <row r="15" spans="1:21" ht="20.100000000000001" customHeight="1">
      <c r="A15" s="7" t="s">
        <v>31</v>
      </c>
      <c r="B15" s="17" t="s">
        <v>35</v>
      </c>
      <c r="C15" s="17" t="s">
        <v>35</v>
      </c>
      <c r="D15" s="17" t="s">
        <v>36</v>
      </c>
      <c r="E15" s="20" t="s">
        <v>44</v>
      </c>
      <c r="F15" s="17">
        <v>29</v>
      </c>
      <c r="G15" s="18">
        <v>95015</v>
      </c>
      <c r="H15" s="17" t="s">
        <v>36</v>
      </c>
      <c r="I15" s="23" t="s">
        <v>72</v>
      </c>
      <c r="J15" s="21" t="s">
        <v>47</v>
      </c>
      <c r="K15" s="17" t="s">
        <v>49</v>
      </c>
      <c r="L15" s="17">
        <v>4</v>
      </c>
      <c r="M15" s="5">
        <f>44*12</f>
        <v>528</v>
      </c>
      <c r="N15" s="5"/>
      <c r="O15" s="5"/>
      <c r="P15" s="24">
        <f t="shared" si="0"/>
        <v>528</v>
      </c>
      <c r="Q15" s="4" t="s">
        <v>76</v>
      </c>
      <c r="R15" s="4" t="s">
        <v>77</v>
      </c>
      <c r="S15" s="25" t="s">
        <v>78</v>
      </c>
      <c r="T15" s="22"/>
      <c r="U15" s="6" t="s">
        <v>20</v>
      </c>
    </row>
    <row r="16" spans="1:21" ht="20.100000000000001" customHeight="1">
      <c r="A16" s="7" t="s">
        <v>32</v>
      </c>
      <c r="B16" s="17" t="s">
        <v>35</v>
      </c>
      <c r="C16" s="17" t="s">
        <v>35</v>
      </c>
      <c r="D16" s="17" t="s">
        <v>36</v>
      </c>
      <c r="E16" s="20" t="s">
        <v>52</v>
      </c>
      <c r="F16" s="17" t="s">
        <v>53</v>
      </c>
      <c r="G16" s="18">
        <v>95015</v>
      </c>
      <c r="H16" s="17" t="s">
        <v>36</v>
      </c>
      <c r="I16" s="17" t="s">
        <v>54</v>
      </c>
      <c r="J16" s="21" t="s">
        <v>55</v>
      </c>
      <c r="K16" s="17" t="s">
        <v>49</v>
      </c>
      <c r="L16" s="17">
        <v>8</v>
      </c>
      <c r="M16" s="5">
        <f>26*12</f>
        <v>312</v>
      </c>
      <c r="N16" s="5"/>
      <c r="O16" s="5"/>
      <c r="P16" s="24">
        <f t="shared" si="0"/>
        <v>312</v>
      </c>
      <c r="Q16" s="4" t="s">
        <v>76</v>
      </c>
      <c r="R16" s="4" t="s">
        <v>77</v>
      </c>
      <c r="S16" s="25" t="s">
        <v>78</v>
      </c>
      <c r="T16" s="22"/>
      <c r="U16" s="6" t="s">
        <v>20</v>
      </c>
    </row>
    <row r="17" spans="1:21" ht="20.100000000000001" customHeight="1">
      <c r="A17" s="7" t="s">
        <v>33</v>
      </c>
      <c r="B17" s="17" t="s">
        <v>35</v>
      </c>
      <c r="C17" s="17" t="s">
        <v>35</v>
      </c>
      <c r="D17" s="17" t="s">
        <v>36</v>
      </c>
      <c r="E17" s="20" t="s">
        <v>56</v>
      </c>
      <c r="F17" s="17" t="s">
        <v>58</v>
      </c>
      <c r="G17" s="18">
        <v>95015</v>
      </c>
      <c r="H17" s="17" t="s">
        <v>36</v>
      </c>
      <c r="I17" s="17" t="s">
        <v>57</v>
      </c>
      <c r="J17" s="21" t="s">
        <v>59</v>
      </c>
      <c r="K17" s="17" t="s">
        <v>49</v>
      </c>
      <c r="L17" s="17">
        <v>8</v>
      </c>
      <c r="M17" s="5">
        <f>14*12</f>
        <v>168</v>
      </c>
      <c r="N17" s="5"/>
      <c r="O17" s="5"/>
      <c r="P17" s="24">
        <f t="shared" si="0"/>
        <v>168</v>
      </c>
      <c r="Q17" s="4" t="s">
        <v>76</v>
      </c>
      <c r="R17" s="4" t="s">
        <v>77</v>
      </c>
      <c r="S17" s="25" t="s">
        <v>78</v>
      </c>
      <c r="T17" s="22"/>
      <c r="U17" s="6" t="s">
        <v>20</v>
      </c>
    </row>
    <row r="18" spans="1:21" ht="20.100000000000001" customHeight="1">
      <c r="A18" s="7" t="s">
        <v>34</v>
      </c>
      <c r="B18" s="17" t="s">
        <v>35</v>
      </c>
      <c r="C18" s="17" t="s">
        <v>35</v>
      </c>
      <c r="D18" s="17" t="s">
        <v>36</v>
      </c>
      <c r="E18" s="20" t="s">
        <v>64</v>
      </c>
      <c r="F18" s="17" t="s">
        <v>62</v>
      </c>
      <c r="G18" s="18">
        <v>95015</v>
      </c>
      <c r="H18" s="17" t="s">
        <v>36</v>
      </c>
      <c r="I18" s="23" t="s">
        <v>61</v>
      </c>
      <c r="J18" s="21" t="s">
        <v>63</v>
      </c>
      <c r="K18" s="17" t="s">
        <v>49</v>
      </c>
      <c r="L18" s="17">
        <v>8</v>
      </c>
      <c r="M18" s="5">
        <f>73*12</f>
        <v>876</v>
      </c>
      <c r="N18" s="5"/>
      <c r="O18" s="5"/>
      <c r="P18" s="24">
        <v>438</v>
      </c>
      <c r="Q18" s="4" t="s">
        <v>76</v>
      </c>
      <c r="R18" s="4" t="s">
        <v>77</v>
      </c>
      <c r="S18" s="25" t="s">
        <v>78</v>
      </c>
      <c r="T18" s="22"/>
      <c r="U18" s="6" t="s">
        <v>20</v>
      </c>
    </row>
    <row r="19" spans="1:21" ht="9.9499999999999993" customHeight="1">
      <c r="M19" s="3"/>
      <c r="N19" s="3"/>
      <c r="O19" s="3"/>
      <c r="P19" s="3"/>
      <c r="U19" s="16"/>
    </row>
    <row r="20" spans="1:21" ht="20.100000000000001" customHeight="1" thickBo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10" t="s">
        <v>12</v>
      </c>
      <c r="M20" s="11">
        <f>SUBTOTAL(9,M8:M18)</f>
        <v>240876</v>
      </c>
      <c r="N20" s="11">
        <f>SUBTOTAL(9,N8:N18)</f>
        <v>702480</v>
      </c>
      <c r="O20" s="11">
        <f>SUBTOTAL(9,O8:O18)</f>
        <v>0</v>
      </c>
      <c r="P20" s="11">
        <f>SUBTOTAL(9,P8:P18)</f>
        <v>942918</v>
      </c>
      <c r="Q20" s="14" t="s">
        <v>11</v>
      </c>
      <c r="R20" s="12"/>
      <c r="S20" s="9"/>
      <c r="T20" s="9"/>
      <c r="U20" s="13"/>
    </row>
    <row r="21" spans="1:21" ht="20.100000000000001" customHeight="1"/>
    <row r="22" spans="1:21">
      <c r="B22" s="28" t="str">
        <f>"Zużycie energii elektrycznej wg faktur dla powyższych obiektów w okresie "&amp;MID(M5,45,16)&amp;" "&amp;MID(M5,62,16)&amp;" wyniosło "&amp;INT(M20+N20+O20)&amp;" kWh"</f>
        <v>Zużycie energii elektrycznej wg faktur dla powyższych obiektów w okresie od 01.01.2018 r. do 31.12.2018 r. wyniosło 943356 kWh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20.100000000000001" customHeight="1">
      <c r="B23" s="28" t="str">
        <f>"Szacowane zapotrzebowanie na energię elektryczną dla powyższych obiektów, w okresie "&amp;MID(P5,43,16)&amp;" "&amp;MID(P5,60,16)&amp;" wynosi "&amp;INT(P20)&amp;" kWh"</f>
        <v>Szacowane zapotrzebowanie na energię elektryczną dla powyższych obiektów, w okresie od 01.01.2020 r. do 31.12.2020 r. wynosi 942918 kWh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</sheetData>
  <autoFilter ref="A7:S18" xr:uid="{00000000-0009-0000-0000-000000000000}"/>
  <mergeCells count="26">
    <mergeCell ref="A1:U1"/>
    <mergeCell ref="A2:U2"/>
    <mergeCell ref="A3:U3"/>
    <mergeCell ref="A4:L4"/>
    <mergeCell ref="A5:A7"/>
    <mergeCell ref="B5:B7"/>
    <mergeCell ref="C5:C7"/>
    <mergeCell ref="U5:U7"/>
    <mergeCell ref="I5:I7"/>
    <mergeCell ref="J5:J7"/>
    <mergeCell ref="K5:K7"/>
    <mergeCell ref="T5:T7"/>
    <mergeCell ref="B23:U23"/>
    <mergeCell ref="B22:U22"/>
    <mergeCell ref="S5:S7"/>
    <mergeCell ref="L5:L7"/>
    <mergeCell ref="P5:P7"/>
    <mergeCell ref="Q5:Q7"/>
    <mergeCell ref="R5:R7"/>
    <mergeCell ref="D5:H5"/>
    <mergeCell ref="D6:D7"/>
    <mergeCell ref="E6:E7"/>
    <mergeCell ref="F6:F7"/>
    <mergeCell ref="G6:G7"/>
    <mergeCell ref="H6:H7"/>
    <mergeCell ref="M5:O6"/>
  </mergeCells>
  <phoneticPr fontId="15" type="noConversion"/>
  <printOptions horizontalCentered="1"/>
  <pageMargins left="0" right="0" top="1.1811023622047245" bottom="0.51181102362204722" header="0.31496062992125984" footer="0.23622047244094491"/>
  <pageSetup paperSize="9" scale="80" orientation="landscape" r:id="rId1"/>
  <headerFooter>
    <oddHeader>&amp;R&amp;10Załącznik nr 1 do SIWZ</oddHead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 na 2020 r.</vt:lpstr>
      <vt:lpstr>'zał. Nr 1 na 2020 r.'!Tytuły_wydruku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SIWZ - Szczegółowy Opis Przedmiotu Zamówienia</dc:title>
  <dc:subject>Przetarg na zakup energii elektrycznej</dc:subject>
  <dc:creator>Telekomunikacja 7line Sp. z o.o.</dc:creator>
  <cp:keywords>SIWZ; przetarg</cp:keywords>
  <dc:description>Zał. nr 1 do SIWZ, do przetargu na zakup energii elektrycznej, opracowany przez Telekomunikację 7line Sp. z o.o.</dc:description>
  <cp:lastModifiedBy>KJ</cp:lastModifiedBy>
  <cp:lastPrinted>2019-11-13T16:08:36Z</cp:lastPrinted>
  <dcterms:created xsi:type="dcterms:W3CDTF">2016-06-01T10:12:25Z</dcterms:created>
  <dcterms:modified xsi:type="dcterms:W3CDTF">2019-11-13T16:10:37Z</dcterms:modified>
</cp:coreProperties>
</file>